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19425" windowHeight="9330"/>
  </bookViews>
  <sheets>
    <sheet name="380-пп (Отчёт)" sheetId="4"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(Отчёт)'!#REF!</definedName>
    <definedName name="_Par62" localSheetId="0">'380-пп (Отчёт)'!#REF!</definedName>
    <definedName name="_Par63" localSheetId="0">'380-пп (Отчёт)'!#REF!</definedName>
    <definedName name="_Par64" localSheetId="0">'380-пп (Отчёт)'!#REF!</definedName>
    <definedName name="_Par97" localSheetId="0">'380-пп (Отчёт)'!$F$25</definedName>
    <definedName name="_Par98" localSheetId="0">'380-пп (Отчёт)'!$G$25</definedName>
  </definedNames>
  <calcPr calcId="125725"/>
</workbook>
</file>

<file path=xl/calcChain.xml><?xml version="1.0" encoding="utf-8"?>
<calcChain xmlns="http://schemas.openxmlformats.org/spreadsheetml/2006/main">
  <c r="F50" i="4"/>
  <c r="H40"/>
  <c r="J27"/>
  <c r="J28"/>
  <c r="J29"/>
  <c r="J30"/>
  <c r="J31"/>
  <c r="J32"/>
  <c r="J33"/>
  <c r="J34"/>
  <c r="J35"/>
  <c r="J36"/>
  <c r="J37"/>
  <c r="J38"/>
  <c r="J39"/>
  <c r="J40"/>
  <c r="J41"/>
  <c r="J42"/>
  <c r="J43"/>
  <c r="J44"/>
  <c r="J45"/>
  <c r="J46"/>
  <c r="J47"/>
  <c r="J48"/>
  <c r="J49"/>
  <c r="F51" l="1"/>
  <c r="G51" l="1"/>
  <c r="A7"/>
  <c r="F18"/>
  <c r="H26"/>
  <c r="J26"/>
  <c r="H27"/>
  <c r="H28"/>
  <c r="H29"/>
  <c r="H30"/>
  <c r="H31"/>
  <c r="H32"/>
  <c r="H33"/>
  <c r="H34"/>
  <c r="H35"/>
  <c r="H36"/>
  <c r="H37"/>
  <c r="H38"/>
  <c r="H39"/>
  <c r="H41"/>
  <c r="H42"/>
  <c r="H43"/>
  <c r="H44"/>
  <c r="H45"/>
  <c r="H46"/>
  <c r="H47"/>
  <c r="H48"/>
  <c r="H49"/>
  <c r="G50"/>
  <c r="I50"/>
  <c r="K26" l="1"/>
  <c r="H50"/>
  <c r="J50"/>
</calcChain>
</file>

<file path=xl/sharedStrings.xml><?xml version="1.0" encoding="utf-8"?>
<sst xmlns="http://schemas.openxmlformats.org/spreadsheetml/2006/main" count="133" uniqueCount="92">
  <si>
    <t>УТВЕРЖДАЮ</t>
  </si>
  <si>
    <t>СОГЛАСОВАНО</t>
  </si>
  <si>
    <t>Директор государственного бюджетного учреждения</t>
  </si>
  <si>
    <t>"Комплексный центр социального обслуживания населения" Бельского  муниципального округа</t>
  </si>
  <si>
    <t>Отчет о выполнении государственного задания</t>
  </si>
  <si>
    <t>Государственное бюджетное учреждение</t>
  </si>
  <si>
    <t>(наименование государственного учреждения 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</si>
  <si>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</si>
  <si>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</si>
  <si>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</si>
  <si>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</si>
  <si>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</si>
  <si>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</si>
  <si>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</si>
  <si>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</si>
  <si>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</si>
  <si>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</si>
  <si>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</si>
  <si>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</si>
  <si>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</si>
  <si>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</si>
  <si>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</si>
  <si>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</si>
  <si>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</si>
  <si>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</si>
  <si>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r>
      <t>Индекс достижения показателей объема государственной услуги, выполнения работы (</t>
    </r>
    <r>
      <rPr>
        <sz val="10"/>
        <color indexed="12"/>
        <rFont val="Times New Roman"/>
        <family val="1"/>
        <charset val="204"/>
      </rPr>
      <t>7</t>
    </r>
    <r>
      <rPr>
        <sz val="10"/>
        <color indexed="8"/>
        <rFont val="Times New Roman"/>
        <family val="1"/>
        <charset val="204"/>
      </rPr>
      <t xml:space="preserve"> / </t>
    </r>
    <r>
      <rPr>
        <sz val="10"/>
        <color indexed="12"/>
        <rFont val="Times New Roman"/>
        <family val="1"/>
        <charset val="204"/>
      </rPr>
      <t>6</t>
    </r>
    <r>
      <rPr>
        <sz val="10"/>
        <color indexed="8"/>
        <rFont val="Times New Roman"/>
        <family val="1"/>
        <charset val="204"/>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</si>
  <si>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</si>
  <si>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</si>
  <si>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</si>
  <si>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</si>
  <si>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</si>
  <si>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</si>
  <si>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</si>
  <si>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Человек</t>
  </si>
  <si>
    <t>880000О.99.0.АЭ22АА10000</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</si>
  <si>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charset val="204"/>
      </rPr>
      <t>предоставление социально-бытовых услуг)</t>
    </r>
  </si>
  <si>
    <t>880000О.99.0.АЭ22АА19000</t>
  </si>
  <si>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charset val="204"/>
      </rPr>
      <t>предоставление социально-медицинских услуг)</t>
    </r>
  </si>
  <si>
    <t>880000О.99.0.АЭ22АА28000</t>
  </si>
  <si>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charset val="204"/>
      </rPr>
      <t>предоставление социально-психологических услуг)</t>
    </r>
  </si>
  <si>
    <t>880000О.99.0.АЭ22АА37000</t>
  </si>
  <si>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</si>
  <si>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t>880000О.99.0.АЭ22АА55000</t>
  </si>
  <si>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charset val="204"/>
      </rPr>
      <t>Предоставление социально-правовых услуг)</t>
    </r>
  </si>
  <si>
    <t>880000О.99.0.АЭ22АА64000</t>
  </si>
  <si>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</si>
  <si>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870000О.99.0.АЭ25АА73000</t>
  </si>
  <si>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</si>
  <si>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870000О.99.0.АЭ25АА80000</t>
  </si>
  <si>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</si>
  <si>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</si>
  <si>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870000О.99.0.АЭ25АА78000</t>
  </si>
  <si>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charset val="204"/>
      </rPr>
      <t xml:space="preserve"> предоставление срочных социальных услуг)</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</si>
  <si>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</si>
  <si>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870000О.99.0.АЭ25АА79000</t>
  </si>
  <si>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</si>
  <si>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Гражданин при отсутствии работы и средств к существованию</t>
  </si>
  <si>
    <t>870000О.99.0.АЭ25АА77000</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</si>
  <si>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</si>
  <si>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Гражданин при наличии ребенка или детей (в том числе находящихся под опекой, попечительством), испытывающих трудности в социальной адаптации</t>
  </si>
  <si>
    <t>870000О.99.0.АЭ25АА76000</t>
  </si>
  <si>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</si>
  <si>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</si>
  <si>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870000О.99.0.АЭ25АА74000</t>
  </si>
  <si>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</si>
  <si>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</si>
  <si>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880000О.99.0.АЭ26АА10000</t>
  </si>
  <si>
    <t>880000О.99.0.АЭ26АА19000</t>
  </si>
  <si>
    <t>880000О.99.0.АЭ26АА28000</t>
  </si>
  <si>
    <t>880000О.99.0.АЭ26АА37000</t>
  </si>
  <si>
    <t>880000О.99.0.АЭ26АА55000</t>
  </si>
  <si>
    <t>880000О.99.0.АЭ26АА64000</t>
  </si>
  <si>
    <t>22889000Р69100310002002</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</si>
  <si>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</si>
  <si>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</si>
  <si>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</si>
  <si>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</si>
  <si>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</si>
  <si>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</si>
  <si>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Государственная услуга 16 (Предоставление социального обслуживания в форме на дому (условия оказание - очное) предоставление социально-бытовых услуг)</t>
  </si>
  <si>
    <t>Государственная услуга 17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</si>
  <si>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18 (Предоставление социального обслуживания в форме на дому (условия оказание - очное)</t>
    </r>
    <r>
      <rPr>
        <i/>
        <sz val="10"/>
        <rFont val="Times New Roman"/>
        <family val="1"/>
        <charset val="204"/>
      </rPr>
      <t xml:space="preserve"> предоставление социально-психологических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</si>
  <si>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</si>
  <si>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charset val="204"/>
      </rPr>
      <t>Предоставление социально-правовых услуг)</t>
    </r>
  </si>
  <si>
    <r>
      <t xml:space="preserve">Государственная услуга 21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</si>
  <si>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870000О.99.0.АЭ25АА75000</t>
  </si>
  <si>
    <r>
      <t xml:space="preserve">Государственная услуга 15 (Предоставление социального обслуживания в полустационарной форме (условия оказание - очное)  </t>
    </r>
    <r>
      <rPr>
        <i/>
        <sz val="10"/>
        <rFont val="Times New Roman"/>
        <family val="1"/>
        <charset val="204"/>
      </rPr>
      <t>предоставление срочных социальных услуг)</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</si>
  <si>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</si>
  <si>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 xml:space="preserve">По итогу года численный показатель будет достигнут </t>
  </si>
  <si>
    <t>______________Л.Ю.Хрисанхова
 "14"  июля  2023 г.</t>
  </si>
  <si>
    <t>Министр социальной защиты населения Тверской области
_______________В.И. Новикова
"20" октября 2023 г.</t>
  </si>
  <si>
    <r>
      <t xml:space="preserve">за отчетный период с </t>
    </r>
    <r>
      <rPr>
        <u/>
        <sz val="10"/>
        <color indexed="56"/>
        <rFont val="Times New Roman"/>
        <family val="1"/>
        <charset val="204"/>
      </rPr>
      <t>01.01.2023</t>
    </r>
    <r>
      <rPr>
        <sz val="10"/>
        <color indexed="10"/>
        <rFont val="Times New Roman"/>
        <family val="1"/>
        <charset val="204"/>
      </rPr>
      <t xml:space="preserve"> </t>
    </r>
    <r>
      <rPr>
        <sz val="10"/>
        <color indexed="8"/>
        <rFont val="Times New Roman"/>
        <family val="1"/>
        <charset val="204"/>
      </rPr>
      <t>по</t>
    </r>
    <r>
      <rPr>
        <sz val="10"/>
        <color indexed="18"/>
        <rFont val="Times New Roman"/>
        <family val="1"/>
        <charset val="204"/>
      </rPr>
      <t xml:space="preserve"> 30</t>
    </r>
    <r>
      <rPr>
        <u/>
        <sz val="10"/>
        <color indexed="56"/>
        <rFont val="Times New Roman"/>
        <family val="1"/>
        <charset val="204"/>
      </rPr>
      <t>.09.2023</t>
    </r>
  </si>
</sst>
</file>

<file path=xl/styles.xml><?xml version="1.0" encoding="utf-8"?>
<styleSheet xmlns="http://schemas.openxmlformats.org/spreadsheetml/2006/main">
  <numFmts count="1">
    <numFmt numFmtId="164" formatCode="#,##0.0000"/>
  </numFmts>
  <fonts count="16">
    <font>
      <sz val="11"/>
      <color theme="1"/>
      <name val="Calibri"/>
      <family val="2"/>
      <charset val="204"/>
      <scheme val="minor"/>
    </font>
    <font>
      <sz val="10"/>
      <color indexed="8"/>
      <name val="Times New Roman"/>
      <family val="1"/>
      <charset val="204"/>
    </font>
    <font>
      <b/>
      <u/>
      <sz val="10"/>
      <name val="Times New Roman"/>
      <family val="1"/>
      <charset val="204"/>
    </font>
    <font>
      <b/>
      <u/>
      <sz val="10"/>
      <color indexed="10"/>
      <name val="Times New Roman"/>
      <family val="1"/>
      <charset val="204"/>
    </font>
    <font>
      <sz val="10"/>
      <color indexed="10"/>
      <name val="Times New Roman"/>
      <family val="1"/>
      <charset val="204"/>
    </font>
    <font>
      <sz val="10"/>
      <name val="Times New Roman"/>
      <family val="1"/>
      <charset val="204"/>
    </font>
    <font>
      <sz val="10"/>
      <color indexed="18"/>
      <name val="Times New Roman"/>
      <family val="1"/>
      <charset val="204"/>
    </font>
    <font>
      <sz val="11"/>
      <color indexed="8"/>
      <name val="Calibri"/>
      <family val="2"/>
      <charset val="204"/>
    </font>
    <font>
      <u/>
      <sz val="10"/>
      <color indexed="56"/>
      <name val="Times New Roman"/>
      <family val="1"/>
      <charset val="204"/>
    </font>
    <font>
      <sz val="10"/>
      <color indexed="12"/>
      <name val="Times New Roman"/>
      <family val="1"/>
      <charset val="204"/>
    </font>
    <font>
      <i/>
      <sz val="10"/>
      <name val="Times New Roman"/>
      <family val="1"/>
      <charset val="204"/>
    </font>
    <font>
      <sz val="10"/>
      <color rgb="FF000000"/>
      <name val="Arial"/>
      <family val="2"/>
      <charset val="204"/>
    </font>
    <font>
      <sz val="10"/>
      <color theme="1"/>
      <name val="Times New Roman"/>
      <family val="1"/>
      <charset val="204"/>
    </font>
    <font>
      <sz val="10"/>
      <color rgb="FF000000"/>
      <name val="Times New Roman"/>
      <family val="1"/>
      <charset val="204"/>
    </font>
    <font>
      <sz val="14"/>
      <color theme="1"/>
      <name val="Times New Roman"/>
      <family val="1"/>
      <charset val="204"/>
    </font>
    <font>
      <sz val="11"/>
      <color theme="1"/>
      <name val="Times New Roman"/>
      <family val="1"/>
      <charset val="204"/>
    </font>
  </fonts>
  <fills count="2">
    <fill>
      <patternFill patternType="none"/>
    </fill>
    <fill>
      <patternFill patternType="gray125"/>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4">
    <xf numFmtId="0" fontId="0" fillId="0" borderId="0"/>
    <xf numFmtId="9" fontId="7" fillId="0" borderId="0" applyFont="0" applyFill="0" applyBorder="0" applyAlignment="0" applyProtection="0"/>
    <xf numFmtId="0" fontId="11" fillId="0" borderId="0"/>
    <xf numFmtId="9" fontId="7" fillId="0" borderId="0" applyFont="0" applyFill="0" applyBorder="0" applyAlignment="0" applyProtection="0"/>
  </cellStyleXfs>
  <cellXfs count="49">
    <xf numFmtId="0" fontId="0" fillId="0" borderId="0" xfId="0"/>
    <xf numFmtId="0" fontId="12" fillId="0" borderId="1" xfId="0" applyFont="1" applyFill="1" applyBorder="1"/>
    <xf numFmtId="0" fontId="12" fillId="0" borderId="0" xfId="0" applyFont="1" applyFill="1"/>
    <xf numFmtId="2" fontId="12" fillId="0" borderId="0" xfId="0" applyNumberFormat="1" applyFont="1" applyFill="1"/>
    <xf numFmtId="0" fontId="1" fillId="0" borderId="0" xfId="0" applyFont="1" applyFill="1" applyAlignment="1">
      <alignment wrapText="1"/>
    </xf>
    <xf numFmtId="0" fontId="12" fillId="0" borderId="0" xfId="0" applyFont="1" applyFill="1" applyAlignment="1">
      <alignment wrapText="1"/>
    </xf>
    <xf numFmtId="0" fontId="1" fillId="0" borderId="0" xfId="0" applyFont="1" applyFill="1" applyAlignment="1">
      <alignment horizontal="right"/>
    </xf>
    <xf numFmtId="0" fontId="1" fillId="0" borderId="0" xfId="0" applyFont="1" applyFill="1" applyAlignment="1">
      <alignment horizontal="left" vertical="top" wrapText="1"/>
    </xf>
    <xf numFmtId="0" fontId="12" fillId="0" borderId="0" xfId="0" applyFont="1" applyFill="1" applyAlignment="1">
      <alignment horizontal="left" wrapText="1"/>
    </xf>
    <xf numFmtId="0" fontId="1" fillId="0" borderId="0" xfId="0" applyFont="1" applyFill="1" applyAlignment="1">
      <alignment horizontal="left" wrapText="1"/>
    </xf>
    <xf numFmtId="0" fontId="4" fillId="0" borderId="0" xfId="0" applyFont="1" applyFill="1" applyAlignment="1">
      <alignment horizontal="left" vertical="top"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2" fontId="1" fillId="0" borderId="0" xfId="1" applyNumberFormat="1" applyFont="1" applyFill="1"/>
    <xf numFmtId="4" fontId="1" fillId="0" borderId="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4" fillId="0" borderId="0" xfId="0" applyFont="1" applyFill="1" applyAlignment="1">
      <alignment vertical="top" wrapText="1"/>
    </xf>
    <xf numFmtId="2" fontId="4" fillId="0" borderId="0" xfId="0" applyNumberFormat="1" applyFont="1" applyFill="1" applyAlignment="1">
      <alignment horizontal="left" vertical="top" wrapText="1"/>
    </xf>
    <xf numFmtId="2"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1" fillId="0" borderId="4" xfId="0" applyFont="1" applyFill="1" applyBorder="1" applyAlignment="1">
      <alignment vertical="center" wrapText="1"/>
    </xf>
    <xf numFmtId="4" fontId="6" fillId="0" borderId="4"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12" fillId="0" borderId="1" xfId="0" applyNumberFormat="1" applyFont="1" applyFill="1" applyBorder="1"/>
    <xf numFmtId="164" fontId="1"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0" fontId="14" fillId="0" borderId="0" xfId="0" applyFont="1" applyFill="1"/>
    <xf numFmtId="4" fontId="5" fillId="0" borderId="3"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top" wrapText="1"/>
    </xf>
    <xf numFmtId="0" fontId="4" fillId="0" borderId="2" xfId="0" applyFont="1" applyFill="1" applyBorder="1" applyAlignment="1">
      <alignment horizontal="left" vertical="top"/>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xl23" xfId="2"/>
    <cellStyle name="Обычный" xfId="0" builtinId="0"/>
    <cellStyle name="Процентный" xfId="1" builtinId="5"/>
    <cellStyle name="Процентный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247650</xdr:colOff>
      <xdr:row>22</xdr:row>
      <xdr:rowOff>1390650</xdr:rowOff>
    </xdr:from>
    <xdr:to>
      <xdr:col>10</xdr:col>
      <xdr:colOff>82550</xdr:colOff>
      <xdr:row>23</xdr:row>
      <xdr:rowOff>127000</xdr:rowOff>
    </xdr:to>
    <xdr:sp macro="" textlink="">
      <xdr:nvSpPr>
        <xdr:cNvPr id="9486" name="AutoShape 182"/>
        <xdr:cNvSpPr>
          <a:spLocks noChangeAspect="1" noChangeArrowheads="1"/>
        </xdr:cNvSpPr>
      </xdr:nvSpPr>
      <xdr:spPr bwMode="auto">
        <a:xfrm>
          <a:off x="21882100" y="8553450"/>
          <a:ext cx="1454150" cy="190500"/>
        </a:xfrm>
        <a:prstGeom prst="rect">
          <a:avLst/>
        </a:prstGeom>
        <a:noFill/>
        <a:ln w="9525">
          <a:noFill/>
          <a:miter lim="800000"/>
          <a:headEnd/>
          <a:tailEnd/>
        </a:ln>
      </xdr:spPr>
    </xdr:sp>
    <xdr:clientData/>
  </xdr:twoCellAnchor>
  <xdr:twoCellAnchor>
    <xdr:from>
      <xdr:col>10</xdr:col>
      <xdr:colOff>82550</xdr:colOff>
      <xdr:row>26</xdr:row>
      <xdr:rowOff>0</xdr:rowOff>
    </xdr:from>
    <xdr:to>
      <xdr:col>10</xdr:col>
      <xdr:colOff>1955800</xdr:colOff>
      <xdr:row>26</xdr:row>
      <xdr:rowOff>0</xdr:rowOff>
    </xdr:to>
    <xdr:pic>
      <xdr:nvPicPr>
        <xdr:cNvPr id="9487" name="Рисунок 13" descr="base_23988_65412_59"/>
        <xdr:cNvPicPr>
          <a:picLocks noChangeArrowheads="1"/>
        </xdr:cNvPicPr>
      </xdr:nvPicPr>
      <xdr:blipFill>
        <a:blip xmlns:r="http://schemas.openxmlformats.org/officeDocument/2006/relationships" r:embed="rId1"/>
        <a:srcRect/>
        <a:stretch>
          <a:fillRect/>
        </a:stretch>
      </xdr:blipFill>
      <xdr:spPr bwMode="auto">
        <a:xfrm>
          <a:off x="23336250" y="12001500"/>
          <a:ext cx="1873250" cy="0"/>
        </a:xfrm>
        <a:prstGeom prst="rect">
          <a:avLst/>
        </a:prstGeom>
        <a:solidFill>
          <a:srgbClr val="F2DCDB"/>
        </a:solidFill>
        <a:ln w="9525">
          <a:noFill/>
          <a:miter lim="800000"/>
          <a:headEnd/>
          <a:tailEnd/>
        </a:ln>
      </xdr:spPr>
    </xdr:pic>
    <xdr:clientData/>
  </xdr:twoCellAnchor>
  <xdr:twoCellAnchor editAs="oneCell">
    <xdr:from>
      <xdr:col>9</xdr:col>
      <xdr:colOff>247650</xdr:colOff>
      <xdr:row>22</xdr:row>
      <xdr:rowOff>1390650</xdr:rowOff>
    </xdr:from>
    <xdr:to>
      <xdr:col>10</xdr:col>
      <xdr:colOff>0</xdr:colOff>
      <xdr:row>23</xdr:row>
      <xdr:rowOff>127000</xdr:rowOff>
    </xdr:to>
    <xdr:sp macro="" textlink="">
      <xdr:nvSpPr>
        <xdr:cNvPr id="9488" name="AutoShape 182"/>
        <xdr:cNvSpPr>
          <a:spLocks noChangeAspect="1" noChangeArrowheads="1"/>
        </xdr:cNvSpPr>
      </xdr:nvSpPr>
      <xdr:spPr bwMode="auto">
        <a:xfrm>
          <a:off x="21882100" y="8553450"/>
          <a:ext cx="13716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1"/>
  <sheetViews>
    <sheetView tabSelected="1" view="pageBreakPreview" zoomScale="66" zoomScaleNormal="60" zoomScaleSheetLayoutView="66" workbookViewId="0">
      <selection activeCell="J4" sqref="J4"/>
    </sheetView>
  </sheetViews>
  <sheetFormatPr defaultColWidth="9.140625" defaultRowHeight="12.75"/>
  <cols>
    <col min="1" max="1" width="7.85546875" style="2" customWidth="1"/>
    <col min="2" max="2" width="37.7109375" style="2" customWidth="1"/>
    <col min="3" max="3" width="42.85546875" style="2" customWidth="1"/>
    <col min="4" max="4" width="48.7109375" style="2" customWidth="1"/>
    <col min="5" max="7" width="37.7109375" style="2" customWidth="1"/>
    <col min="8" max="8" width="26.28515625" style="3" customWidth="1"/>
    <col min="9" max="9" width="33.140625" style="2" customWidth="1"/>
    <col min="10" max="10" width="23.140625" style="2" customWidth="1"/>
    <col min="11" max="11" width="28" style="2" customWidth="1"/>
    <col min="12" max="12" width="26.28515625" style="2" customWidth="1"/>
    <col min="13" max="16384" width="9.140625" style="2"/>
  </cols>
  <sheetData>
    <row r="1" spans="1:8">
      <c r="B1" s="4" t="s">
        <v>0</v>
      </c>
      <c r="C1" s="5"/>
      <c r="F1" s="4" t="s">
        <v>1</v>
      </c>
      <c r="G1" s="6"/>
    </row>
    <row r="2" spans="1:8" ht="30" customHeight="1">
      <c r="B2" s="7" t="s">
        <v>2</v>
      </c>
      <c r="C2" s="8"/>
      <c r="F2" s="40" t="s">
        <v>90</v>
      </c>
      <c r="G2" s="6"/>
    </row>
    <row r="3" spans="1:8" ht="38.25">
      <c r="B3" s="9" t="s">
        <v>3</v>
      </c>
      <c r="C3" s="8"/>
      <c r="F3" s="40"/>
      <c r="G3" s="6"/>
    </row>
    <row r="4" spans="1:8" ht="72" customHeight="1">
      <c r="B4" s="9" t="s">
        <v>89</v>
      </c>
      <c r="C4" s="8"/>
      <c r="F4" s="40"/>
      <c r="G4" s="6"/>
    </row>
    <row r="5" spans="1:8">
      <c r="A5" s="39" t="s">
        <v>4</v>
      </c>
      <c r="B5" s="39"/>
      <c r="C5" s="39"/>
      <c r="D5" s="39"/>
      <c r="E5" s="39"/>
      <c r="F5" s="39"/>
      <c r="G5" s="39"/>
    </row>
    <row r="6" spans="1:8">
      <c r="A6" s="36" t="s">
        <v>5</v>
      </c>
      <c r="B6" s="36"/>
      <c r="C6" s="36"/>
      <c r="D6" s="36"/>
      <c r="E6" s="36"/>
      <c r="F6" s="36"/>
      <c r="G6" s="36"/>
    </row>
    <row r="7" spans="1:8">
      <c r="A7" s="37" t="str">
        <f>B3</f>
        <v>"Комплексный центр социального обслуживания населения" Бельского  муниципального округа</v>
      </c>
      <c r="B7" s="38"/>
      <c r="C7" s="38"/>
      <c r="D7" s="38"/>
      <c r="E7" s="38"/>
      <c r="F7" s="38"/>
      <c r="G7" s="38"/>
    </row>
    <row r="8" spans="1:8">
      <c r="A8" s="39" t="s">
        <v>6</v>
      </c>
      <c r="B8" s="39"/>
      <c r="C8" s="39"/>
      <c r="D8" s="39"/>
      <c r="E8" s="39"/>
      <c r="F8" s="39"/>
      <c r="G8" s="39"/>
    </row>
    <row r="9" spans="1:8">
      <c r="A9" s="39"/>
      <c r="B9" s="39"/>
      <c r="C9" s="39"/>
      <c r="D9" s="39"/>
      <c r="E9" s="39"/>
      <c r="F9" s="39"/>
      <c r="G9" s="39"/>
    </row>
    <row r="10" spans="1:8">
      <c r="A10" s="44" t="s">
        <v>91</v>
      </c>
      <c r="B10" s="39"/>
      <c r="C10" s="39"/>
      <c r="D10" s="39"/>
      <c r="E10" s="39"/>
      <c r="F10" s="39"/>
      <c r="G10" s="39"/>
      <c r="H10" s="2"/>
    </row>
    <row r="11" spans="1:8">
      <c r="A11" s="39"/>
      <c r="B11" s="39"/>
      <c r="C11" s="39"/>
      <c r="D11" s="39"/>
      <c r="E11" s="39"/>
      <c r="F11" s="39"/>
      <c r="G11" s="39"/>
    </row>
    <row r="12" spans="1:8" ht="11.25" customHeight="1">
      <c r="A12" s="39"/>
      <c r="B12" s="39"/>
      <c r="C12" s="39"/>
      <c r="D12" s="39"/>
      <c r="E12" s="39"/>
      <c r="F12" s="39"/>
      <c r="G12" s="39"/>
    </row>
    <row r="13" spans="1:8">
      <c r="A13" s="39" t="s">
        <v>7</v>
      </c>
      <c r="B13" s="39"/>
      <c r="C13" s="39"/>
      <c r="D13" s="39"/>
      <c r="E13" s="39"/>
      <c r="F13" s="39"/>
      <c r="G13" s="39"/>
    </row>
    <row r="14" spans="1:8">
      <c r="A14" s="39" t="s">
        <v>8</v>
      </c>
      <c r="B14" s="39"/>
      <c r="C14" s="39"/>
      <c r="D14" s="39"/>
      <c r="E14" s="39"/>
      <c r="F14" s="39"/>
      <c r="G14" s="39"/>
    </row>
    <row r="15" spans="1:8">
      <c r="B15" s="41"/>
      <c r="C15" s="41"/>
      <c r="D15" s="41"/>
      <c r="E15" s="41"/>
      <c r="F15" s="10"/>
    </row>
    <row r="16" spans="1:8" ht="178.5" customHeight="1">
      <c r="A16" s="11" t="s">
        <v>9</v>
      </c>
      <c r="B16" s="11" t="s">
        <v>10</v>
      </c>
      <c r="C16" s="11" t="s">
        <v>11</v>
      </c>
      <c r="D16" s="11" t="s">
        <v>12</v>
      </c>
      <c r="E16" s="11" t="s">
        <v>13</v>
      </c>
      <c r="F16" s="11" t="s">
        <v>14</v>
      </c>
      <c r="G16" s="12" t="s">
        <v>15</v>
      </c>
    </row>
    <row r="17" spans="1:13" ht="24.75" customHeight="1">
      <c r="A17" s="11">
        <v>1</v>
      </c>
      <c r="B17" s="11">
        <v>2</v>
      </c>
      <c r="C17" s="11">
        <v>3</v>
      </c>
      <c r="D17" s="11">
        <v>4</v>
      </c>
      <c r="E17" s="11">
        <v>5</v>
      </c>
      <c r="F17" s="11" t="s">
        <v>16</v>
      </c>
      <c r="G17" s="11">
        <v>7</v>
      </c>
      <c r="H17" s="13"/>
    </row>
    <row r="18" spans="1:13">
      <c r="A18" s="14"/>
      <c r="B18" s="14">
        <v>24957000</v>
      </c>
      <c r="C18" s="14">
        <v>3600904.42</v>
      </c>
      <c r="D18" s="14">
        <v>0</v>
      </c>
      <c r="E18" s="14">
        <v>26233399.770000003</v>
      </c>
      <c r="F18" s="14">
        <f>E18/(B18+C18+D18)</f>
        <v>0.91860380874543179</v>
      </c>
      <c r="G18" s="14"/>
    </row>
    <row r="19" spans="1:13">
      <c r="A19" s="15"/>
      <c r="B19" s="15"/>
      <c r="C19" s="15"/>
      <c r="D19" s="15"/>
      <c r="E19" s="15"/>
      <c r="F19" s="15"/>
      <c r="G19" s="15"/>
    </row>
    <row r="20" spans="1:13">
      <c r="A20" s="39" t="s">
        <v>17</v>
      </c>
      <c r="B20" s="39"/>
      <c r="C20" s="39"/>
      <c r="D20" s="39"/>
      <c r="E20" s="39"/>
      <c r="F20" s="39"/>
      <c r="G20" s="39"/>
    </row>
    <row r="21" spans="1:13">
      <c r="A21" s="39" t="s">
        <v>18</v>
      </c>
      <c r="B21" s="39"/>
      <c r="C21" s="39"/>
      <c r="D21" s="39"/>
      <c r="E21" s="39"/>
      <c r="F21" s="39"/>
      <c r="G21" s="39"/>
    </row>
    <row r="22" spans="1:13" ht="14.25" customHeight="1">
      <c r="F22" s="16"/>
      <c r="G22" s="10"/>
      <c r="H22" s="17"/>
      <c r="I22" s="10"/>
      <c r="J22" s="10"/>
      <c r="K22" s="10"/>
    </row>
    <row r="23" spans="1:13" ht="114.75" customHeight="1">
      <c r="A23" s="48" t="s">
        <v>9</v>
      </c>
      <c r="B23" s="42" t="s">
        <v>19</v>
      </c>
      <c r="C23" s="42" t="s">
        <v>20</v>
      </c>
      <c r="D23" s="42" t="s">
        <v>21</v>
      </c>
      <c r="E23" s="42" t="s">
        <v>22</v>
      </c>
      <c r="F23" s="42" t="s">
        <v>23</v>
      </c>
      <c r="G23" s="42" t="s">
        <v>24</v>
      </c>
      <c r="H23" s="42" t="s">
        <v>25</v>
      </c>
      <c r="I23" s="42" t="s">
        <v>26</v>
      </c>
      <c r="J23" s="42" t="s">
        <v>27</v>
      </c>
      <c r="K23" s="42" t="s">
        <v>28</v>
      </c>
      <c r="L23" s="42" t="s">
        <v>29</v>
      </c>
    </row>
    <row r="24" spans="1:13" ht="97.5" customHeight="1">
      <c r="A24" s="48"/>
      <c r="B24" s="43"/>
      <c r="C24" s="43"/>
      <c r="D24" s="43"/>
      <c r="E24" s="43"/>
      <c r="F24" s="43"/>
      <c r="G24" s="43"/>
      <c r="H24" s="43"/>
      <c r="I24" s="43"/>
      <c r="J24" s="43"/>
      <c r="K24" s="43"/>
      <c r="L24" s="43"/>
    </row>
    <row r="25" spans="1:13">
      <c r="A25" s="11">
        <v>1</v>
      </c>
      <c r="B25" s="11">
        <v>2</v>
      </c>
      <c r="C25" s="11">
        <v>3</v>
      </c>
      <c r="D25" s="11">
        <v>4</v>
      </c>
      <c r="E25" s="11">
        <v>5</v>
      </c>
      <c r="F25" s="11">
        <v>6</v>
      </c>
      <c r="G25" s="11">
        <v>7</v>
      </c>
      <c r="H25" s="18">
        <v>8</v>
      </c>
      <c r="I25" s="11">
        <v>9</v>
      </c>
      <c r="J25" s="11">
        <v>10</v>
      </c>
      <c r="K25" s="11">
        <v>11</v>
      </c>
      <c r="L25" s="11">
        <v>12</v>
      </c>
    </row>
    <row r="26" spans="1:13" ht="165.75">
      <c r="A26" s="11">
        <v>1</v>
      </c>
      <c r="B26" s="19" t="s">
        <v>30</v>
      </c>
      <c r="C26" s="20" t="s">
        <v>31</v>
      </c>
      <c r="D26" s="14" t="s">
        <v>32</v>
      </c>
      <c r="E26" s="14" t="s">
        <v>33</v>
      </c>
      <c r="F26" s="20">
        <v>25</v>
      </c>
      <c r="G26" s="20">
        <v>28</v>
      </c>
      <c r="H26" s="21">
        <f>ROUND(G26/F26,2)</f>
        <v>1.1200000000000001</v>
      </c>
      <c r="I26" s="14">
        <v>4641901.75</v>
      </c>
      <c r="J26" s="29">
        <f>I26/SUM($I$26:$I$49)</f>
        <v>0.1484673938109371</v>
      </c>
      <c r="K26" s="45">
        <f>SUM(H26*J26,H27*J27,H28*J28,H29*J29,H30*J30,H31*J31,H32*J32,H33*J33,H34*J34,H35*J35,H36*J36,H37*J37,H38*J38,H39*J39,H40*J40,H41*J41,H42*J42,H43*J43,H44*J44,H45*J45,H46*J46,H47*J47,H48*J48,H49*J49)</f>
        <v>1.0638524330857482</v>
      </c>
      <c r="L26" s="11"/>
    </row>
    <row r="27" spans="1:13" ht="63.75">
      <c r="A27" s="11">
        <v>2</v>
      </c>
      <c r="B27" s="22" t="s">
        <v>34</v>
      </c>
      <c r="C27" s="20" t="s">
        <v>35</v>
      </c>
      <c r="D27" s="14" t="s">
        <v>32</v>
      </c>
      <c r="E27" s="14" t="s">
        <v>33</v>
      </c>
      <c r="F27" s="20">
        <v>86</v>
      </c>
      <c r="G27" s="20">
        <v>97</v>
      </c>
      <c r="H27" s="21">
        <f t="shared" ref="H27:H49" si="0">ROUND(G27/F27,2)</f>
        <v>1.1299999999999999</v>
      </c>
      <c r="I27" s="14">
        <v>3089986.02</v>
      </c>
      <c r="J27" s="29">
        <f t="shared" ref="J27:J49" si="1">I27/SUM($I$26:$I$49)</f>
        <v>9.8830650886057678E-2</v>
      </c>
      <c r="K27" s="46"/>
      <c r="L27" s="30"/>
      <c r="M27" s="31"/>
    </row>
    <row r="28" spans="1:13" ht="63.75">
      <c r="A28" s="11">
        <v>3</v>
      </c>
      <c r="B28" s="22" t="s">
        <v>36</v>
      </c>
      <c r="C28" s="20" t="s">
        <v>37</v>
      </c>
      <c r="D28" s="14" t="s">
        <v>32</v>
      </c>
      <c r="E28" s="14" t="s">
        <v>33</v>
      </c>
      <c r="F28" s="20">
        <v>86</v>
      </c>
      <c r="G28" s="20">
        <v>97</v>
      </c>
      <c r="H28" s="21">
        <f t="shared" si="0"/>
        <v>1.1299999999999999</v>
      </c>
      <c r="I28" s="14">
        <v>3263784.28</v>
      </c>
      <c r="J28" s="29">
        <f t="shared" si="1"/>
        <v>0.1043894446953139</v>
      </c>
      <c r="K28" s="46"/>
      <c r="L28" s="30"/>
      <c r="M28" s="31"/>
    </row>
    <row r="29" spans="1:13" ht="63.75">
      <c r="A29" s="11">
        <v>4</v>
      </c>
      <c r="B29" s="22" t="s">
        <v>38</v>
      </c>
      <c r="C29" s="20" t="s">
        <v>39</v>
      </c>
      <c r="D29" s="14" t="s">
        <v>32</v>
      </c>
      <c r="E29" s="14" t="s">
        <v>33</v>
      </c>
      <c r="F29" s="20">
        <v>65</v>
      </c>
      <c r="G29" s="20">
        <v>77</v>
      </c>
      <c r="H29" s="21">
        <f t="shared" si="0"/>
        <v>1.18</v>
      </c>
      <c r="I29" s="14">
        <v>2464036.8999999994</v>
      </c>
      <c r="J29" s="29">
        <f t="shared" si="1"/>
        <v>7.8810185242929917E-2</v>
      </c>
      <c r="K29" s="46"/>
      <c r="L29" s="30"/>
      <c r="M29" s="31"/>
    </row>
    <row r="30" spans="1:13" ht="63.75">
      <c r="A30" s="11">
        <v>5</v>
      </c>
      <c r="B30" s="22" t="s">
        <v>40</v>
      </c>
      <c r="C30" s="20" t="s">
        <v>41</v>
      </c>
      <c r="D30" s="14" t="s">
        <v>32</v>
      </c>
      <c r="E30" s="14" t="s">
        <v>33</v>
      </c>
      <c r="F30" s="23">
        <v>2</v>
      </c>
      <c r="G30" s="20">
        <v>0</v>
      </c>
      <c r="H30" s="21">
        <f t="shared" si="0"/>
        <v>0</v>
      </c>
      <c r="I30" s="14">
        <v>75932.42</v>
      </c>
      <c r="J30" s="29">
        <f t="shared" si="1"/>
        <v>2.42863574248582E-3</v>
      </c>
      <c r="K30" s="46"/>
      <c r="L30" s="35" t="s">
        <v>88</v>
      </c>
      <c r="M30" s="31"/>
    </row>
    <row r="31" spans="1:13" ht="63.75">
      <c r="A31" s="11">
        <v>6</v>
      </c>
      <c r="B31" s="22" t="s">
        <v>42</v>
      </c>
      <c r="C31" s="20" t="s">
        <v>43</v>
      </c>
      <c r="D31" s="14" t="s">
        <v>32</v>
      </c>
      <c r="E31" s="14" t="s">
        <v>33</v>
      </c>
      <c r="F31" s="20">
        <v>9</v>
      </c>
      <c r="G31" s="20">
        <v>6</v>
      </c>
      <c r="H31" s="21">
        <f t="shared" si="0"/>
        <v>0.67</v>
      </c>
      <c r="I31" s="14">
        <v>340385.48999999993</v>
      </c>
      <c r="J31" s="29">
        <f t="shared" si="1"/>
        <v>1.088694877942188E-2</v>
      </c>
      <c r="K31" s="46"/>
      <c r="L31" s="30"/>
      <c r="M31" s="31"/>
    </row>
    <row r="32" spans="1:13" ht="89.25">
      <c r="A32" s="11">
        <v>7</v>
      </c>
      <c r="B32" s="22" t="s">
        <v>44</v>
      </c>
      <c r="C32" s="20" t="s">
        <v>45</v>
      </c>
      <c r="D32" s="14" t="s">
        <v>32</v>
      </c>
      <c r="E32" s="14" t="s">
        <v>33</v>
      </c>
      <c r="F32" s="20">
        <v>37</v>
      </c>
      <c r="G32" s="20">
        <v>24</v>
      </c>
      <c r="H32" s="21">
        <f t="shared" si="0"/>
        <v>0.65</v>
      </c>
      <c r="I32" s="14">
        <v>1406224.96</v>
      </c>
      <c r="J32" s="29">
        <f t="shared" si="1"/>
        <v>4.4976943969804895E-2</v>
      </c>
      <c r="K32" s="46"/>
      <c r="L32" s="30"/>
      <c r="M32" s="31"/>
    </row>
    <row r="33" spans="1:12" ht="63.75">
      <c r="A33" s="11">
        <v>8</v>
      </c>
      <c r="B33" s="22" t="s">
        <v>46</v>
      </c>
      <c r="C33" s="20" t="s">
        <v>47</v>
      </c>
      <c r="D33" s="14" t="s">
        <v>32</v>
      </c>
      <c r="E33" s="14" t="s">
        <v>33</v>
      </c>
      <c r="F33" s="20">
        <v>980</v>
      </c>
      <c r="G33" s="20">
        <v>792</v>
      </c>
      <c r="H33" s="21">
        <f t="shared" si="0"/>
        <v>0.81</v>
      </c>
      <c r="I33" s="14">
        <v>1164191</v>
      </c>
      <c r="J33" s="29">
        <f t="shared" si="1"/>
        <v>3.7235687650680818E-2</v>
      </c>
      <c r="K33" s="46"/>
      <c r="L33" s="20"/>
    </row>
    <row r="34" spans="1:12" ht="51">
      <c r="A34" s="11">
        <v>9</v>
      </c>
      <c r="B34" s="22" t="s">
        <v>48</v>
      </c>
      <c r="C34" s="20" t="s">
        <v>49</v>
      </c>
      <c r="D34" s="14" t="s">
        <v>50</v>
      </c>
      <c r="E34" s="14" t="s">
        <v>33</v>
      </c>
      <c r="F34" s="20">
        <v>2</v>
      </c>
      <c r="G34" s="20">
        <v>2</v>
      </c>
      <c r="H34" s="21">
        <f t="shared" si="0"/>
        <v>1</v>
      </c>
      <c r="I34" s="14">
        <v>2375.9</v>
      </c>
      <c r="J34" s="29">
        <f t="shared" si="1"/>
        <v>7.5991199287103717E-5</v>
      </c>
      <c r="K34" s="46"/>
      <c r="L34" s="20"/>
    </row>
    <row r="35" spans="1:12" ht="63.75">
      <c r="A35" s="11">
        <v>10</v>
      </c>
      <c r="B35" s="22" t="s">
        <v>51</v>
      </c>
      <c r="C35" s="20" t="s">
        <v>52</v>
      </c>
      <c r="D35" s="14" t="s">
        <v>53</v>
      </c>
      <c r="E35" s="14" t="s">
        <v>33</v>
      </c>
      <c r="F35" s="20">
        <v>125</v>
      </c>
      <c r="G35" s="20">
        <v>102</v>
      </c>
      <c r="H35" s="21">
        <f t="shared" si="0"/>
        <v>0.82</v>
      </c>
      <c r="I35" s="14">
        <v>148493.75</v>
      </c>
      <c r="J35" s="29">
        <f t="shared" si="1"/>
        <v>4.7494499554439819E-3</v>
      </c>
      <c r="K35" s="46"/>
      <c r="L35" s="20"/>
    </row>
    <row r="36" spans="1:12" ht="51">
      <c r="A36" s="11">
        <v>11</v>
      </c>
      <c r="B36" s="22" t="s">
        <v>54</v>
      </c>
      <c r="C36" s="20" t="s">
        <v>55</v>
      </c>
      <c r="D36" s="20" t="s">
        <v>56</v>
      </c>
      <c r="E36" s="14" t="s">
        <v>33</v>
      </c>
      <c r="F36" s="20">
        <v>60</v>
      </c>
      <c r="G36" s="20">
        <v>46</v>
      </c>
      <c r="H36" s="21">
        <f t="shared" si="0"/>
        <v>0.77</v>
      </c>
      <c r="I36" s="14">
        <v>71277</v>
      </c>
      <c r="J36" s="29">
        <f t="shared" si="1"/>
        <v>2.2797359786131113E-3</v>
      </c>
      <c r="K36" s="46"/>
      <c r="L36" s="30"/>
    </row>
    <row r="37" spans="1:12" ht="51">
      <c r="A37" s="11">
        <v>12</v>
      </c>
      <c r="B37" s="22" t="s">
        <v>57</v>
      </c>
      <c r="C37" s="20" t="s">
        <v>58</v>
      </c>
      <c r="D37" s="14" t="s">
        <v>59</v>
      </c>
      <c r="E37" s="14" t="s">
        <v>33</v>
      </c>
      <c r="F37" s="20">
        <v>75</v>
      </c>
      <c r="G37" s="20">
        <v>58</v>
      </c>
      <c r="H37" s="21">
        <f t="shared" si="0"/>
        <v>0.77</v>
      </c>
      <c r="I37" s="14">
        <v>89096.25</v>
      </c>
      <c r="J37" s="29">
        <f t="shared" si="1"/>
        <v>2.8496699732663893E-3</v>
      </c>
      <c r="K37" s="46"/>
      <c r="L37" s="30"/>
    </row>
    <row r="38" spans="1:12" ht="94.5" customHeight="1">
      <c r="A38" s="11">
        <v>13</v>
      </c>
      <c r="B38" s="22" t="s">
        <v>60</v>
      </c>
      <c r="C38" s="20" t="s">
        <v>61</v>
      </c>
      <c r="D38" s="14" t="s">
        <v>62</v>
      </c>
      <c r="E38" s="14" t="s">
        <v>33</v>
      </c>
      <c r="F38" s="20">
        <v>310</v>
      </c>
      <c r="G38" s="20">
        <v>221</v>
      </c>
      <c r="H38" s="21">
        <f t="shared" si="0"/>
        <v>0.71</v>
      </c>
      <c r="I38" s="14">
        <v>368264.5</v>
      </c>
      <c r="J38" s="29">
        <f t="shared" si="1"/>
        <v>1.1778635889501076E-2</v>
      </c>
      <c r="K38" s="46"/>
      <c r="L38" s="30"/>
    </row>
    <row r="39" spans="1:12" ht="94.5" customHeight="1">
      <c r="A39" s="11">
        <v>14</v>
      </c>
      <c r="B39" s="22" t="s">
        <v>63</v>
      </c>
      <c r="C39" s="20" t="s">
        <v>64</v>
      </c>
      <c r="D39" s="14" t="s">
        <v>65</v>
      </c>
      <c r="E39" s="14" t="s">
        <v>33</v>
      </c>
      <c r="F39" s="20">
        <v>1</v>
      </c>
      <c r="G39" s="20">
        <v>1</v>
      </c>
      <c r="H39" s="21">
        <f t="shared" si="0"/>
        <v>1</v>
      </c>
      <c r="I39" s="14">
        <v>1187.95</v>
      </c>
      <c r="J39" s="29">
        <f t="shared" si="1"/>
        <v>3.7995599643551859E-5</v>
      </c>
      <c r="K39" s="46"/>
      <c r="L39" s="30"/>
    </row>
    <row r="40" spans="1:12" ht="94.5" customHeight="1">
      <c r="A40" s="34">
        <v>15</v>
      </c>
      <c r="B40" s="22" t="s">
        <v>85</v>
      </c>
      <c r="C40" s="20" t="s">
        <v>86</v>
      </c>
      <c r="D40" s="14" t="s">
        <v>87</v>
      </c>
      <c r="E40" s="14" t="s">
        <v>33</v>
      </c>
      <c r="F40" s="20">
        <v>1</v>
      </c>
      <c r="G40" s="20">
        <v>0</v>
      </c>
      <c r="H40" s="21">
        <f t="shared" si="0"/>
        <v>0</v>
      </c>
      <c r="I40" s="14">
        <v>1187.95</v>
      </c>
      <c r="J40" s="29">
        <f t="shared" si="1"/>
        <v>3.7995599643551859E-5</v>
      </c>
      <c r="K40" s="46"/>
      <c r="L40" s="35" t="s">
        <v>88</v>
      </c>
    </row>
    <row r="41" spans="1:12" ht="99.75" customHeight="1">
      <c r="A41" s="34">
        <v>16</v>
      </c>
      <c r="B41" s="22" t="s">
        <v>66</v>
      </c>
      <c r="C41" s="20" t="s">
        <v>79</v>
      </c>
      <c r="D41" s="14" t="s">
        <v>32</v>
      </c>
      <c r="E41" s="14" t="s">
        <v>33</v>
      </c>
      <c r="F41" s="20">
        <v>94</v>
      </c>
      <c r="G41" s="20">
        <v>106</v>
      </c>
      <c r="H41" s="21">
        <f t="shared" si="0"/>
        <v>1.1299999999999999</v>
      </c>
      <c r="I41" s="14">
        <v>3648922.08</v>
      </c>
      <c r="J41" s="29">
        <f t="shared" si="1"/>
        <v>0.11670775914996127</v>
      </c>
      <c r="K41" s="46"/>
      <c r="L41" s="30"/>
    </row>
    <row r="42" spans="1:12" ht="63.75">
      <c r="A42" s="34">
        <v>17</v>
      </c>
      <c r="B42" s="22" t="s">
        <v>67</v>
      </c>
      <c r="C42" s="20" t="s">
        <v>80</v>
      </c>
      <c r="D42" s="14" t="s">
        <v>32</v>
      </c>
      <c r="E42" s="14" t="s">
        <v>33</v>
      </c>
      <c r="F42" s="20">
        <v>94</v>
      </c>
      <c r="G42" s="20">
        <v>106</v>
      </c>
      <c r="H42" s="21">
        <f t="shared" si="0"/>
        <v>1.1299999999999999</v>
      </c>
      <c r="I42" s="14">
        <v>3599620.9599999995</v>
      </c>
      <c r="J42" s="29">
        <f t="shared" si="1"/>
        <v>0.11513090354366579</v>
      </c>
      <c r="K42" s="46"/>
      <c r="L42" s="30"/>
    </row>
    <row r="43" spans="1:12" ht="95.25" customHeight="1">
      <c r="A43" s="34">
        <v>18</v>
      </c>
      <c r="B43" s="22" t="s">
        <v>68</v>
      </c>
      <c r="C43" s="20" t="s">
        <v>81</v>
      </c>
      <c r="D43" s="14" t="s">
        <v>32</v>
      </c>
      <c r="E43" s="14" t="s">
        <v>33</v>
      </c>
      <c r="F43" s="20">
        <v>88</v>
      </c>
      <c r="G43" s="20">
        <v>106</v>
      </c>
      <c r="H43" s="21">
        <f t="shared" si="0"/>
        <v>1.2</v>
      </c>
      <c r="I43" s="14">
        <v>3369857.92</v>
      </c>
      <c r="J43" s="29">
        <f t="shared" si="1"/>
        <v>0.10778212246641053</v>
      </c>
      <c r="K43" s="46"/>
      <c r="L43" s="30"/>
    </row>
    <row r="44" spans="1:12" ht="63.75">
      <c r="A44" s="34">
        <v>19</v>
      </c>
      <c r="B44" s="22" t="s">
        <v>69</v>
      </c>
      <c r="C44" s="20" t="s">
        <v>82</v>
      </c>
      <c r="D44" s="14" t="s">
        <v>32</v>
      </c>
      <c r="E44" s="14" t="s">
        <v>33</v>
      </c>
      <c r="F44" s="20">
        <v>2</v>
      </c>
      <c r="G44" s="20">
        <v>0</v>
      </c>
      <c r="H44" s="21">
        <f t="shared" si="0"/>
        <v>0</v>
      </c>
      <c r="I44" s="14">
        <v>76587.66</v>
      </c>
      <c r="J44" s="29">
        <f t="shared" si="1"/>
        <v>2.4495930527349392E-3</v>
      </c>
      <c r="K44" s="46"/>
      <c r="L44" s="35" t="s">
        <v>88</v>
      </c>
    </row>
    <row r="45" spans="1:12" ht="63.75">
      <c r="A45" s="34">
        <v>20</v>
      </c>
      <c r="B45" s="22" t="s">
        <v>70</v>
      </c>
      <c r="C45" s="20" t="s">
        <v>83</v>
      </c>
      <c r="D45" s="14" t="s">
        <v>32</v>
      </c>
      <c r="E45" s="14" t="s">
        <v>33</v>
      </c>
      <c r="F45" s="20">
        <v>17</v>
      </c>
      <c r="G45" s="20">
        <v>14</v>
      </c>
      <c r="H45" s="21">
        <f t="shared" si="0"/>
        <v>0.82</v>
      </c>
      <c r="I45" s="14">
        <v>650995.27999999991</v>
      </c>
      <c r="J45" s="29">
        <f t="shared" si="1"/>
        <v>2.082154638555658E-2</v>
      </c>
      <c r="K45" s="46"/>
      <c r="L45" s="30"/>
    </row>
    <row r="46" spans="1:12" ht="89.25">
      <c r="A46" s="34">
        <v>21</v>
      </c>
      <c r="B46" s="22" t="s">
        <v>71</v>
      </c>
      <c r="C46" s="20" t="s">
        <v>84</v>
      </c>
      <c r="D46" s="14" t="s">
        <v>32</v>
      </c>
      <c r="E46" s="14" t="s">
        <v>33</v>
      </c>
      <c r="F46" s="23">
        <v>28</v>
      </c>
      <c r="G46" s="20">
        <v>26</v>
      </c>
      <c r="H46" s="21">
        <f t="shared" si="0"/>
        <v>0.93</v>
      </c>
      <c r="I46" s="14">
        <v>1072227.8</v>
      </c>
      <c r="J46" s="29">
        <f t="shared" si="1"/>
        <v>3.4294320649426654E-2</v>
      </c>
      <c r="K46" s="46"/>
      <c r="L46" s="30"/>
    </row>
    <row r="47" spans="1:12" ht="331.5">
      <c r="A47" s="34">
        <v>22</v>
      </c>
      <c r="B47" s="22" t="s">
        <v>72</v>
      </c>
      <c r="C47" s="20" t="s">
        <v>73</v>
      </c>
      <c r="D47" s="14" t="s">
        <v>74</v>
      </c>
      <c r="E47" s="14" t="s">
        <v>33</v>
      </c>
      <c r="F47" s="20">
        <v>144</v>
      </c>
      <c r="G47" s="20">
        <v>119</v>
      </c>
      <c r="H47" s="21">
        <f t="shared" si="0"/>
        <v>0.83</v>
      </c>
      <c r="I47" s="32">
        <v>971405.28</v>
      </c>
      <c r="J47" s="29">
        <f t="shared" si="1"/>
        <v>3.1069595614724856E-2</v>
      </c>
      <c r="K47" s="46"/>
      <c r="L47" s="30"/>
    </row>
    <row r="48" spans="1:12" ht="331.5">
      <c r="A48" s="34">
        <v>23</v>
      </c>
      <c r="B48" s="22" t="s">
        <v>75</v>
      </c>
      <c r="C48" s="20" t="s">
        <v>76</v>
      </c>
      <c r="D48" s="14" t="s">
        <v>74</v>
      </c>
      <c r="E48" s="14" t="s">
        <v>33</v>
      </c>
      <c r="F48" s="20">
        <v>25</v>
      </c>
      <c r="G48" s="20">
        <v>28</v>
      </c>
      <c r="H48" s="21">
        <f t="shared" si="0"/>
        <v>1.1200000000000001</v>
      </c>
      <c r="I48" s="32">
        <v>168360.25</v>
      </c>
      <c r="J48" s="29">
        <f t="shared" si="1"/>
        <v>5.3848635505604628E-3</v>
      </c>
      <c r="K48" s="46"/>
      <c r="L48" s="30"/>
    </row>
    <row r="49" spans="1:12" ht="331.5">
      <c r="A49" s="34">
        <v>24</v>
      </c>
      <c r="B49" s="22" t="s">
        <v>77</v>
      </c>
      <c r="C49" s="20" t="s">
        <v>78</v>
      </c>
      <c r="D49" s="14" t="s">
        <v>74</v>
      </c>
      <c r="E49" s="14" t="s">
        <v>33</v>
      </c>
      <c r="F49" s="23">
        <v>86</v>
      </c>
      <c r="G49" s="20">
        <v>92</v>
      </c>
      <c r="H49" s="21">
        <f t="shared" si="0"/>
        <v>1.07</v>
      </c>
      <c r="I49" s="32">
        <v>579159.25999999989</v>
      </c>
      <c r="J49" s="29">
        <f t="shared" si="1"/>
        <v>1.8523930613927986E-2</v>
      </c>
      <c r="K49" s="47"/>
      <c r="L49" s="30"/>
    </row>
    <row r="50" spans="1:12">
      <c r="A50" s="12"/>
      <c r="B50" s="24"/>
      <c r="C50" s="24"/>
      <c r="D50" s="12"/>
      <c r="E50" s="24"/>
      <c r="F50" s="25">
        <f>SUM(F26:F49)</f>
        <v>2442</v>
      </c>
      <c r="G50" s="25">
        <f>SUM(G26:G49)</f>
        <v>2148</v>
      </c>
      <c r="H50" s="25">
        <f>SUM(H26:H49)</f>
        <v>19.989999999999995</v>
      </c>
      <c r="I50" s="25">
        <f>SUM(I26:I49)</f>
        <v>31265462.610000003</v>
      </c>
      <c r="J50" s="25">
        <f>SUM(J26:J49)</f>
        <v>1</v>
      </c>
      <c r="K50" s="33"/>
      <c r="L50" s="33"/>
    </row>
    <row r="51" spans="1:12" s="1" customFormat="1">
      <c r="B51" s="26"/>
      <c r="F51" s="27">
        <f>SUM(F33:F39)</f>
        <v>1553</v>
      </c>
      <c r="G51" s="27">
        <f>SUM(G33:G39)</f>
        <v>1222</v>
      </c>
      <c r="H51" s="28"/>
    </row>
  </sheetData>
  <mergeCells count="27">
    <mergeCell ref="A10:G10"/>
    <mergeCell ref="A5:G5"/>
    <mergeCell ref="K23:K24"/>
    <mergeCell ref="K26:K49"/>
    <mergeCell ref="L23:L24"/>
    <mergeCell ref="G23:G24"/>
    <mergeCell ref="H23:H24"/>
    <mergeCell ref="I23:I24"/>
    <mergeCell ref="J23:J24"/>
    <mergeCell ref="F23:F24"/>
    <mergeCell ref="A21:G21"/>
    <mergeCell ref="A23:A24"/>
    <mergeCell ref="B23:B24"/>
    <mergeCell ref="A11:G11"/>
    <mergeCell ref="A12:G12"/>
    <mergeCell ref="A13:G13"/>
    <mergeCell ref="A14:G14"/>
    <mergeCell ref="B15:E15"/>
    <mergeCell ref="A20:G20"/>
    <mergeCell ref="C23:C24"/>
    <mergeCell ref="D23:D24"/>
    <mergeCell ref="E23:E24"/>
    <mergeCell ref="A6:G6"/>
    <mergeCell ref="A7:G7"/>
    <mergeCell ref="A8:G8"/>
    <mergeCell ref="A9:G9"/>
    <mergeCell ref="F2:F4"/>
  </mergeCells>
  <pageMargins left="7.874015748031496E-2" right="0.11811023622047245" top="0.27559055118110237" bottom="0.23622047244094491" header="0.31496062992125984" footer="0.31496062992125984"/>
  <pageSetup paperSize="9" scale="37"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380-пп (Отчёт)</vt:lpstr>
      <vt:lpstr>'380-пп (Отчёт)'!_Par97</vt:lpstr>
      <vt:lpstr>'380-пп (Отчёт)'!_Par98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Гл сп-эксперт1</cp:lastModifiedBy>
  <cp:lastPrinted>2023-07-21T12:33:13Z</cp:lastPrinted>
  <dcterms:created xsi:type="dcterms:W3CDTF">2016-02-04T06:52:46Z</dcterms:created>
  <dcterms:modified xsi:type="dcterms:W3CDTF">2023-10-23T07:03:03Z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C53CCA351030464C892CDFF5C763E7F1</vt:lpwstr>
  </property>
  <property fmtid="{D5CDD505-2E9C-101B-9397-08002B2CF9AE}" pid="3" name="KSOProductBuildVer">
    <vt:lpwstr>1049-11.2.0.11537</vt:lpwstr>
  </property>
</Properties>
</file>